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<sst xmlns="http://schemas.openxmlformats.org/spreadsheetml/2006/main" count="32" uniqueCount="32">
  <si>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Compartiment Contractare </t>
  </si>
  <si>
    <t xml:space="preserve">CAS DAMBOVITA </t>
  </si>
  <si>
    <t>NR.</t>
  </si>
  <si>
    <t xml:space="preserve">FURNIZOR </t>
  </si>
  <si>
    <t>NR</t>
  </si>
  <si>
    <t>CRT</t>
  </si>
  <si>
    <t>CTR</t>
  </si>
  <si>
    <t xml:space="preserve">SC LORENTINA 2102 SRL </t>
  </si>
  <si>
    <t>14R/2018</t>
  </si>
  <si>
    <t xml:space="preserve">SC IVAKINETIC SRL  </t>
  </si>
  <si>
    <t>15R/2018</t>
  </si>
  <si>
    <t xml:space="preserve">SPITALUL JUDETEAN URGENTA TARGOVISTE </t>
  </si>
  <si>
    <t>1R/2018</t>
  </si>
  <si>
    <t xml:space="preserve">SPITALUL MUNICIPAL MORENI </t>
  </si>
  <si>
    <t>4R/2018</t>
  </si>
  <si>
    <t xml:space="preserve">SPITALUL ORASENESC PUCIOASA </t>
  </si>
  <si>
    <t>11R/2018</t>
  </si>
  <si>
    <t>SC ALMINA TRADING SA</t>
  </si>
  <si>
    <t>8R/2018</t>
  </si>
  <si>
    <t>TBRCM SA BUCURESTI SUC PUCIOASA</t>
  </si>
  <si>
    <t>12R/2018</t>
  </si>
  <si>
    <t>SC TURISM SA PUCIOASA</t>
  </si>
  <si>
    <t>13R/2018</t>
  </si>
  <si>
    <t>SC HYMARCO CLINIQUE SRL</t>
  </si>
  <si>
    <t>16R/2018</t>
  </si>
  <si>
    <t>TOTAL:</t>
  </si>
  <si>
    <t>CENTRALIZATOR  IN ASISTENTA DE REABILITARE MEDICALA</t>
  </si>
  <si>
    <t xml:space="preserve">TRIM 1 </t>
  </si>
  <si>
    <t>TRIM 2</t>
  </si>
  <si>
    <t>TRIM 3</t>
  </si>
  <si>
    <t>TRIM 4</t>
  </si>
  <si>
    <t xml:space="preserve">AN 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</si>
</sst>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" fontId="0" fillId="0" borderId="0" xfId="0" applyNumberFormat="1" applyAlignment="1">
      <alignment/>
    </xf>
    <xf numFmtId="4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9" xfId="0" applyNumberFormat="1" applyFont="1" applyBorder="1" applyAlignment="1">
      <alignment/>
    </xf>
    <xf numFmtId="17" fontId="0" fillId="0" borderId="7" xfId="0" applyNumberFormat="1" applyBorder="1" applyAlignment="1">
      <alignment/>
    </xf>
    <xf numFmtId="17" fontId="0" fillId="0" borderId="20" xfId="0" applyNumberFormat="1" applyBorder="1" applyAlignment="1">
      <alignment/>
    </xf>
    <xf numFmtId="0" fontId="0" fillId="0" borderId="5" xfId="0" applyFill="1" applyBorder="1" applyAlignment="1">
      <alignment/>
    </xf>
    <xf numFmtId="4" fontId="4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4" fontId="4" fillId="0" borderId="2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1.7109375" style="0" customWidth="1"/>
    <col min="2" max="2" width="21.8515625" style="0" customWidth="1"/>
    <col min="3" max="3" width="7.8515625" style="0" customWidth="1"/>
    <col min="4" max="4" width="11.421875" style="0" customWidth="1"/>
    <col min="5" max="5" width="9.28125" style="0" customWidth="1"/>
    <col min="6" max="6" width="7.7109375" style="0" customWidth="1"/>
    <col min="7" max="7" width="8.28125" style="0" customWidth="1"/>
    <col min="8" max="8" width="10.140625" style="0" customWidth="1"/>
    <col min="9" max="9" width="9.8515625" style="0" bestFit="1" customWidth="1"/>
    <col min="10" max="10" width="8.421875" style="0" customWidth="1"/>
    <col min="11" max="11" width="8.140625" style="0" customWidth="1"/>
    <col min="12" max="12" width="8.421875" style="0" customWidth="1"/>
    <col min="13" max="13" width="8.7109375" style="0" customWidth="1"/>
    <col min="14" max="14" width="11.57421875" style="0" customWidth="1"/>
  </cols>
  <sheetData>
    <row r="3" ht="12.75">
      <c r="B3" t="s">
        <v>0</v>
      </c>
    </row>
    <row r="4" ht="12.75">
      <c r="B4" t="s">
        <v>1</v>
      </c>
    </row>
    <row r="5" ht="12.75">
      <c r="C5" t="s">
        <v>26</v>
      </c>
    </row>
    <row r="7" ht="13.5" thickBot="1"/>
    <row r="8" spans="1:14" ht="12.75">
      <c r="A8" s="8" t="s">
        <v>2</v>
      </c>
      <c r="B8" s="9" t="s">
        <v>3</v>
      </c>
      <c r="C8" s="1" t="s">
        <v>4</v>
      </c>
      <c r="D8" s="10" t="s">
        <v>27</v>
      </c>
      <c r="E8" s="10" t="s">
        <v>28</v>
      </c>
      <c r="F8" s="36">
        <v>44013</v>
      </c>
      <c r="G8" s="37">
        <v>44044</v>
      </c>
      <c r="H8" s="37">
        <v>44075</v>
      </c>
      <c r="I8" s="38" t="s">
        <v>29</v>
      </c>
      <c r="J8" s="36">
        <v>44105</v>
      </c>
      <c r="K8" s="36">
        <v>44136</v>
      </c>
      <c r="L8" s="36">
        <v>44166</v>
      </c>
      <c r="M8" s="11" t="s">
        <v>30</v>
      </c>
      <c r="N8" s="40" t="s">
        <v>31</v>
      </c>
    </row>
    <row r="9" spans="1:14" ht="13.5" thickBot="1">
      <c r="A9" s="12" t="s">
        <v>5</v>
      </c>
      <c r="B9" s="13"/>
      <c r="C9" s="2" t="s">
        <v>6</v>
      </c>
      <c r="D9" s="14"/>
      <c r="E9" s="14"/>
      <c r="F9" s="15"/>
      <c r="G9" s="16"/>
      <c r="H9" s="16"/>
      <c r="I9" s="12"/>
      <c r="J9" s="15"/>
      <c r="K9" s="15"/>
      <c r="L9" s="15"/>
      <c r="M9" s="15"/>
      <c r="N9" s="41"/>
    </row>
    <row r="10" spans="1:14" ht="12.75">
      <c r="A10" s="3">
        <v>1</v>
      </c>
      <c r="B10" s="17" t="s">
        <v>7</v>
      </c>
      <c r="C10" s="17" t="s">
        <v>8</v>
      </c>
      <c r="D10" s="26">
        <v>101289.43</v>
      </c>
      <c r="E10" s="26">
        <f>151714.47-D10</f>
        <v>50425.04000000001</v>
      </c>
      <c r="F10" s="27">
        <v>39292</v>
      </c>
      <c r="G10" s="28">
        <v>40000</v>
      </c>
      <c r="H10" s="29">
        <v>39922.73</v>
      </c>
      <c r="I10" s="29">
        <f>F10+G10+H10</f>
        <v>119214.73000000001</v>
      </c>
      <c r="J10" s="27">
        <v>39000</v>
      </c>
      <c r="K10" s="27">
        <v>39000</v>
      </c>
      <c r="L10" s="27">
        <v>11340.46</v>
      </c>
      <c r="M10" s="27">
        <f>J10+K10+L10</f>
        <v>89340.45999999999</v>
      </c>
      <c r="N10" s="26">
        <f>D10+E10+I10+M10</f>
        <v>360269.66000000003</v>
      </c>
    </row>
    <row r="11" spans="1:14" ht="12.75">
      <c r="A11" s="4">
        <v>2</v>
      </c>
      <c r="B11" s="18" t="s">
        <v>9</v>
      </c>
      <c r="C11" s="18" t="s">
        <v>10</v>
      </c>
      <c r="D11" s="30">
        <v>106060.54</v>
      </c>
      <c r="E11" s="30">
        <f>186744.6-D11</f>
        <v>80684.06000000001</v>
      </c>
      <c r="F11" s="31">
        <v>60000</v>
      </c>
      <c r="G11" s="32">
        <v>60000</v>
      </c>
      <c r="H11" s="29">
        <v>39587.43</v>
      </c>
      <c r="I11" s="29">
        <f aca="true" t="shared" si="0" ref="I11:I18">F11+G11+H11</f>
        <v>159587.43</v>
      </c>
      <c r="J11" s="31">
        <v>50000</v>
      </c>
      <c r="K11" s="31">
        <v>50000</v>
      </c>
      <c r="L11" s="31">
        <v>19596.07</v>
      </c>
      <c r="M11" s="27">
        <f aca="true" t="shared" si="1" ref="M11:M18">J11+K11+L11</f>
        <v>119596.07</v>
      </c>
      <c r="N11" s="26">
        <f aca="true" t="shared" si="2" ref="N11:N18">D11+E11+I11+M11</f>
        <v>465928.10000000003</v>
      </c>
    </row>
    <row r="12" spans="1:14" ht="12.75">
      <c r="A12" s="4">
        <v>3</v>
      </c>
      <c r="B12" s="5" t="s">
        <v>11</v>
      </c>
      <c r="C12" s="5" t="s">
        <v>12</v>
      </c>
      <c r="D12" s="30">
        <v>51106.92</v>
      </c>
      <c r="E12" s="30">
        <f>85807.46-D12</f>
        <v>34700.54000000001</v>
      </c>
      <c r="F12" s="31">
        <v>28485</v>
      </c>
      <c r="G12" s="32">
        <v>28485</v>
      </c>
      <c r="H12" s="29">
        <v>28487.87</v>
      </c>
      <c r="I12" s="29">
        <f t="shared" si="0"/>
        <v>85457.87</v>
      </c>
      <c r="J12" s="31">
        <v>25000</v>
      </c>
      <c r="K12" s="31">
        <v>25000</v>
      </c>
      <c r="L12" s="31">
        <v>14042.8</v>
      </c>
      <c r="M12" s="27">
        <f t="shared" si="1"/>
        <v>64042.8</v>
      </c>
      <c r="N12" s="26">
        <f t="shared" si="2"/>
        <v>235308.13</v>
      </c>
    </row>
    <row r="13" spans="1:14" ht="12.75">
      <c r="A13" s="4">
        <v>4</v>
      </c>
      <c r="B13" s="18" t="s">
        <v>13</v>
      </c>
      <c r="C13" s="18" t="s">
        <v>14</v>
      </c>
      <c r="D13" s="30">
        <v>47365.38</v>
      </c>
      <c r="E13" s="30">
        <f>69004.13-D13</f>
        <v>21638.750000000007</v>
      </c>
      <c r="F13" s="31">
        <v>26000</v>
      </c>
      <c r="G13" s="32">
        <v>20367.2</v>
      </c>
      <c r="H13" s="29">
        <v>20000</v>
      </c>
      <c r="I13" s="29">
        <f t="shared" si="0"/>
        <v>66367.2</v>
      </c>
      <c r="J13" s="31">
        <v>24868.06</v>
      </c>
      <c r="K13" s="31">
        <v>22000</v>
      </c>
      <c r="L13" s="31">
        <v>2868.07</v>
      </c>
      <c r="M13" s="27">
        <f t="shared" si="1"/>
        <v>49736.13</v>
      </c>
      <c r="N13" s="26">
        <f t="shared" si="2"/>
        <v>185107.46000000002</v>
      </c>
    </row>
    <row r="14" spans="1:14" ht="12.75">
      <c r="A14" s="4">
        <v>5</v>
      </c>
      <c r="B14" s="5" t="s">
        <v>15</v>
      </c>
      <c r="C14" s="5" t="s">
        <v>16</v>
      </c>
      <c r="D14" s="30">
        <v>17223.13</v>
      </c>
      <c r="E14" s="30">
        <f>26435.57-D14</f>
        <v>9212.439999999999</v>
      </c>
      <c r="F14" s="31">
        <v>6904</v>
      </c>
      <c r="G14" s="32">
        <v>6904</v>
      </c>
      <c r="H14" s="29">
        <v>6901.02</v>
      </c>
      <c r="I14" s="29">
        <f t="shared" si="0"/>
        <v>20709.02</v>
      </c>
      <c r="J14" s="31">
        <v>6000</v>
      </c>
      <c r="K14" s="31">
        <v>6000</v>
      </c>
      <c r="L14" s="31">
        <v>3519.5</v>
      </c>
      <c r="M14" s="27">
        <f t="shared" si="1"/>
        <v>15519.5</v>
      </c>
      <c r="N14" s="26">
        <f t="shared" si="2"/>
        <v>62664.09</v>
      </c>
    </row>
    <row r="15" spans="1:14" ht="12.75">
      <c r="A15" s="4">
        <v>6</v>
      </c>
      <c r="B15" s="5" t="s">
        <v>17</v>
      </c>
      <c r="C15" s="5" t="s">
        <v>18</v>
      </c>
      <c r="D15" s="30">
        <v>51696.99</v>
      </c>
      <c r="E15" s="30">
        <f>123752.07-D15</f>
        <v>72055.08000000002</v>
      </c>
      <c r="F15" s="31">
        <v>25000</v>
      </c>
      <c r="G15" s="32">
        <v>18000</v>
      </c>
      <c r="H15" s="29">
        <v>15839.04</v>
      </c>
      <c r="I15" s="29">
        <f t="shared" si="0"/>
        <v>58839.04</v>
      </c>
      <c r="J15" s="31">
        <v>20000</v>
      </c>
      <c r="K15" s="31">
        <v>19094</v>
      </c>
      <c r="L15" s="31">
        <v>5000.43</v>
      </c>
      <c r="M15" s="27">
        <f t="shared" si="1"/>
        <v>44094.43</v>
      </c>
      <c r="N15" s="26">
        <f t="shared" si="2"/>
        <v>226685.54</v>
      </c>
    </row>
    <row r="16" spans="1:14" ht="12.75">
      <c r="A16" s="4">
        <v>7</v>
      </c>
      <c r="B16" s="5" t="s">
        <v>19</v>
      </c>
      <c r="C16" s="5" t="s">
        <v>20</v>
      </c>
      <c r="D16" s="30">
        <v>142657.29</v>
      </c>
      <c r="E16" s="30">
        <f>174521.98-D16</f>
        <v>31864.690000000002</v>
      </c>
      <c r="F16" s="31">
        <v>65000</v>
      </c>
      <c r="G16" s="32">
        <v>57000</v>
      </c>
      <c r="H16" s="29">
        <v>44442.52</v>
      </c>
      <c r="I16" s="29">
        <f t="shared" si="0"/>
        <v>166442.52</v>
      </c>
      <c r="J16" s="31">
        <v>50000</v>
      </c>
      <c r="K16" s="31">
        <v>50000</v>
      </c>
      <c r="L16" s="31">
        <v>24733.33</v>
      </c>
      <c r="M16" s="27">
        <f t="shared" si="1"/>
        <v>124733.33</v>
      </c>
      <c r="N16" s="26">
        <f t="shared" si="2"/>
        <v>465697.83</v>
      </c>
    </row>
    <row r="17" spans="1:14" ht="12.75">
      <c r="A17" s="4">
        <v>8</v>
      </c>
      <c r="B17" s="5" t="s">
        <v>21</v>
      </c>
      <c r="C17" s="5" t="s">
        <v>22</v>
      </c>
      <c r="D17" s="31">
        <v>46213.79</v>
      </c>
      <c r="E17" s="31">
        <f>59218.72-D17</f>
        <v>13004.93</v>
      </c>
      <c r="F17" s="31">
        <v>16650</v>
      </c>
      <c r="G17" s="32">
        <v>16657</v>
      </c>
      <c r="H17" s="29">
        <v>16650.49</v>
      </c>
      <c r="I17" s="29">
        <f t="shared" si="0"/>
        <v>49957.490000000005</v>
      </c>
      <c r="J17" s="31">
        <v>15000</v>
      </c>
      <c r="K17" s="31">
        <v>15000</v>
      </c>
      <c r="L17" s="31">
        <v>7438.53</v>
      </c>
      <c r="M17" s="27">
        <f t="shared" si="1"/>
        <v>37438.53</v>
      </c>
      <c r="N17" s="26">
        <f t="shared" si="2"/>
        <v>146614.74</v>
      </c>
    </row>
    <row r="18" spans="1:14" ht="13.5" thickBot="1">
      <c r="A18" s="42">
        <v>9</v>
      </c>
      <c r="B18" s="19" t="s">
        <v>23</v>
      </c>
      <c r="C18" s="19" t="s">
        <v>24</v>
      </c>
      <c r="D18" s="33">
        <v>10122.11</v>
      </c>
      <c r="E18" s="33">
        <f>36994.5-D18</f>
        <v>26872.39</v>
      </c>
      <c r="F18" s="33">
        <v>6300</v>
      </c>
      <c r="G18" s="34">
        <v>6500</v>
      </c>
      <c r="H18" s="35">
        <v>7623.99</v>
      </c>
      <c r="I18" s="29">
        <f t="shared" si="0"/>
        <v>20423.989999999998</v>
      </c>
      <c r="J18" s="33">
        <v>6400</v>
      </c>
      <c r="K18" s="33">
        <v>6500</v>
      </c>
      <c r="L18" s="33">
        <v>2405.92</v>
      </c>
      <c r="M18" s="27">
        <f t="shared" si="1"/>
        <v>15305.92</v>
      </c>
      <c r="N18" s="26">
        <f>D18+E18+I18+M18+0.04</f>
        <v>72724.45</v>
      </c>
    </row>
    <row r="19" spans="1:14" ht="13.5" thickBot="1">
      <c r="A19" s="43"/>
      <c r="B19" s="20" t="s">
        <v>25</v>
      </c>
      <c r="C19" s="21"/>
      <c r="D19" s="22">
        <f>SUM(D10:D18)</f>
        <v>573735.58</v>
      </c>
      <c r="E19" s="22">
        <f>SUM(E10:E18)</f>
        <v>340457.92000000004</v>
      </c>
      <c r="F19" s="23">
        <f>SUM(F10:F18)</f>
        <v>273631</v>
      </c>
      <c r="G19" s="24">
        <f>SUM(G10:G18)</f>
        <v>253913.2</v>
      </c>
      <c r="H19" s="39">
        <f>SUM(H10:H18)</f>
        <v>219455.08999999997</v>
      </c>
      <c r="I19" s="39">
        <f>SUM(I10:I18)</f>
        <v>746999.29</v>
      </c>
      <c r="J19" s="23">
        <f>SUM(J10:J18)</f>
        <v>236268.06</v>
      </c>
      <c r="K19" s="23">
        <f>SUM(K10:K18)</f>
        <v>232594</v>
      </c>
      <c r="L19" s="23">
        <f>SUM(L10:L18)</f>
        <v>90945.11</v>
      </c>
      <c r="M19" s="23">
        <f>SUM(M10:M18)</f>
        <v>559807.17</v>
      </c>
      <c r="N19" s="44">
        <f>SUM(N10:N18)</f>
        <v>2221000.0000000005</v>
      </c>
    </row>
    <row r="20" spans="2:5" ht="12.75">
      <c r="B20" s="6"/>
      <c r="C20" s="6"/>
      <c r="D20" s="7"/>
      <c r="E20" s="7"/>
    </row>
    <row r="24" spans="4:7" ht="12.75">
      <c r="D24" s="25"/>
      <c r="E24" s="25"/>
      <c r="G24" s="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2020-04-30T08:29:28Z</cp:lastPrinted>
  <dcterms:created xsi:type="dcterms:W3CDTF">1996-10-14T23:33:28Z</dcterms:created>
  <dcterms:modified xsi:type="dcterms:W3CDTF">2020-07-16T10:56:15Z</dcterms:modified>
  <cp:category/>
  <cp:version/>
  <cp:contentType/>
  <cp:contentStatus/>
</cp:coreProperties>
</file>